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031 - 26.2. - ZCU - AV technika (II.) 004-2021 -PŘIPRAVIT\"/>
    </mc:Choice>
  </mc:AlternateContent>
  <xr:revisionPtr revIDLastSave="0" documentId="13_ncr:1_{F7516DBA-EED8-43DF-9897-03B4C26AA5A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AVT!$B$1:$R$15</definedName>
  </definedNames>
  <calcPr calcId="181029"/>
</workbook>
</file>

<file path=xl/calcChain.xml><?xml version="1.0" encoding="utf-8"?>
<calcChain xmlns="http://schemas.openxmlformats.org/spreadsheetml/2006/main">
  <c r="Q10" i="1" l="1"/>
  <c r="R10" i="1"/>
  <c r="Q11" i="1"/>
  <c r="R11" i="1"/>
  <c r="N10" i="1"/>
  <c r="N11" i="1"/>
  <c r="Q8" i="1"/>
  <c r="R8" i="1"/>
  <c r="N8" i="1"/>
  <c r="R9" i="1" l="1"/>
  <c r="Q9" i="1"/>
  <c r="N9" i="1"/>
  <c r="R7" i="1"/>
  <c r="Q7" i="1"/>
  <c r="N7" i="1"/>
  <c r="O15" i="1" l="1"/>
  <c r="P15" i="1"/>
</calcChain>
</file>

<file path=xl/sharedStrings.xml><?xml version="1.0" encoding="utf-8"?>
<sst xmlns="http://schemas.openxmlformats.org/spreadsheetml/2006/main" count="65" uniqueCount="55">
  <si>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</si>
  <si>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</si>
  <si>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</si>
  <si>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</si>
  <si>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</si>
  <si>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</si>
  <si>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</si>
  <si>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</si>
  <si>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</si>
  <si>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</si>
  <si>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</si>
  <si>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</si>
  <si>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</si>
  <si>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</si>
  <si>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32232000-8 - Zařízení pro videokonference </t>
  </si>
  <si>
    <t>32342000-2 - Reproduktory</t>
  </si>
  <si>
    <t>32342200-4 - Sluchátka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</si>
  <si>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</si>
  <si>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</si>
  <si>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</si>
  <si>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</si>
  <si>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</si>
  <si>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</si>
  <si>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NE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</si>
  <si>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</si>
  <si>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</si>
  <si>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</si>
  <si>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</si>
  <si>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</si>
  <si>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</si>
  <si>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</si>
  <si>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</si>
  <si>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Příloha č. 2 Kupní smlouvy - technická specifikace
Audiovizuální technika (II.) 004-2021</t>
  </si>
  <si>
    <t>Sluchátka s mikrofonem USB</t>
  </si>
  <si>
    <t>Sluchátka s mikrofonem 2x jack</t>
  </si>
  <si>
    <t xml:space="preserve">Sluchátka s mikrofonem </t>
  </si>
  <si>
    <t>Ing. Jiří Vaněk,
Tel.: 37763 8714</t>
  </si>
  <si>
    <t>Univerzitní 22,
301 00 Plzeň,
 Fakulta strojní -
Regionální technologický institut,
místnost UL 308</t>
  </si>
  <si>
    <t>Sluchátka s mikrofonem, připojení pomocí USB-A konektoru. 
Provedení s hlavovým (temenním) mostem. 
Délka kabelu minimálně 1,5 metru.</t>
  </si>
  <si>
    <t>Sluchátka s mikrofonem, připojení pomocí dvou 3,5 jack konektorů. 
Provedení s hlavovým (temenním) mostem.
Délka kabelu minimálně 1,5 metru.</t>
  </si>
  <si>
    <t>Sluchátka s mikrofonem, připojení pomocí  kombinovaného konektoru sluchátek/mikrofonu - 3,5 jack.
Provedení s hlavovým (temenním) mostem.
Délka kabelu minimálně 1,5 metru.</t>
  </si>
  <si>
    <t xml:space="preserve">Reproduktory k PC </t>
  </si>
  <si>
    <t>Martina Čechová,
Tel.: 37763 7361</t>
  </si>
  <si>
    <t>FPR, Sady Pětatřicátníků 14, 
301 00 Plzeň, 
Fakulta právnická - Katedra obchodního práva,
místnost PC 118</t>
  </si>
  <si>
    <t>Reproduktory aktivní, 2.0, připojení 3,5 mm jack, barva se preferuje černá.</t>
  </si>
  <si>
    <t>sada</t>
  </si>
  <si>
    <t>Bc. Petra Pechmanová, 
Tel.: 702 056 655,
37763 1025</t>
  </si>
  <si>
    <t>Univerzitní 8, 
301 00 Plzeň, 
Rektorát - Útvar prorektora pro studijní a pedagogickou činnost,
místnost UR 402</t>
  </si>
  <si>
    <t>Zařízení pro videokonferenci</t>
  </si>
  <si>
    <r>
      <t xml:space="preserve">Set otočné kamery, ovládací jednotky a dvou mikrofonů.
</t>
    </r>
    <r>
      <rPr>
        <b/>
        <sz val="11"/>
        <color theme="1"/>
        <rFont val="Calibri"/>
        <family val="2"/>
        <charset val="238"/>
        <scheme val="minor"/>
      </rPr>
      <t xml:space="preserve">
Minimální parametry kamery:
</t>
    </r>
    <r>
      <rPr>
        <sz val="11"/>
        <color theme="1"/>
        <rFont val="Calibri"/>
        <scheme val="minor"/>
      </rPr>
      <t xml:space="preserve">otáčení: +/- 90°
naklápění: + 35° / -45°
10x zoom
zorné pole: diag. 90° / hor. 82°, vert. 52°
rozlišení: Full HD 1080p / 30fps
kódování: H.264 UVC 1.5
funkce: autofocus, PTZ s možností ovládání na dálku, 5 předvoleb kamery, Kensington lock, indikátory LED, závit pro stativ
</t>
    </r>
    <r>
      <rPr>
        <b/>
        <sz val="11"/>
        <color theme="1"/>
        <rFont val="Calibri"/>
        <family val="2"/>
        <charset val="238"/>
        <scheme val="minor"/>
      </rPr>
      <t>Minimální parametry hlasitého odposlechu:</t>
    </r>
    <r>
      <rPr>
        <sz val="11"/>
        <color theme="1"/>
        <rFont val="Calibri"/>
        <scheme val="minor"/>
      </rPr>
      <t xml:space="preserve">
Funkce: plně duplexní, potlačení ozvěny, redukce šumu
Připojení: Bluetooth, NFC
Displej LCD zobrazující minimálně ID volajícího, délku hovoru a zapnutí /vypnutí funkcí
LED indikátory pro zobrazení stavu odposlechu, ztlumení a podržení hovoru
Dotyková tlačítka pro příjem / ukončení hovoru, hlasitost a mute, ovládání kamery
5 předvoleb nastavení ( PTZ) kamery
Kensington lock
</t>
    </r>
    <r>
      <rPr>
        <b/>
        <sz val="11"/>
        <color theme="1"/>
        <rFont val="Calibri"/>
        <family val="2"/>
        <charset val="238"/>
        <scheme val="minor"/>
      </rPr>
      <t>Minimální parametry mikrofonů:</t>
    </r>
    <r>
      <rPr>
        <sz val="11"/>
        <color theme="1"/>
        <rFont val="Calibri"/>
        <scheme val="minor"/>
      </rPr>
      <t xml:space="preserve">
dosah snímání 6m, s rozšiřujícími mikrofony 8,5m
čtyři všesměrové mikrofony
frekvenční rozsah: 100 - 11000 Hz
</t>
    </r>
    <r>
      <rPr>
        <b/>
        <sz val="11"/>
        <color theme="1"/>
        <rFont val="Calibri"/>
        <family val="2"/>
        <charset val="238"/>
        <scheme val="minor"/>
      </rPr>
      <t xml:space="preserve">
Minimální parametry rozbočovače:
</t>
    </r>
    <r>
      <rPr>
        <sz val="11"/>
        <color theme="1"/>
        <rFont val="Calibri"/>
        <scheme val="minor"/>
      </rPr>
      <t xml:space="preserve">umožňuje připojení a napájení všech komponent
součástí kabely pro kameru, hlasitý odposlech, mikrofony a USB kabel k PC/Mac
napájecí adaptér s kabelem min. 3m
</t>
    </r>
    <r>
      <rPr>
        <b/>
        <sz val="11"/>
        <color theme="1"/>
        <rFont val="Calibri"/>
        <family val="2"/>
        <charset val="238"/>
        <scheme val="minor"/>
      </rPr>
      <t>Další součásti a specifikace:</t>
    </r>
    <r>
      <rPr>
        <sz val="11"/>
        <color theme="1"/>
        <rFont val="Calibri"/>
        <scheme val="minor"/>
      </rPr>
      <t xml:space="preserve">
víceúčelový držák pro upevnění na stěnu / stůl pro kameru
USB připojení Plug and Play
certifikace pro Skype for Business, Zoom, Fuze, Meet, Teams, Cortana, Jabber
</t>
    </r>
    <r>
      <rPr>
        <b/>
        <sz val="11"/>
        <color theme="1"/>
        <rFont val="Calibri"/>
        <family val="2"/>
        <charset val="238"/>
        <scheme val="minor"/>
      </rPr>
      <t>Balení</t>
    </r>
    <r>
      <rPr>
        <sz val="11"/>
        <color theme="1"/>
        <rFont val="Calibri"/>
        <scheme val="minor"/>
      </rPr>
      <t>: kamera, hlasitý odposlech, dálkový ovladač, 2x rozšiřující mikrofon pro větší skupiny, veškeré kabely potřebné pro zprovoznění kompletu.</t>
    </r>
  </si>
  <si>
    <t>Sandberg BULK USB headset (825-29), záruka 24 měsíců</t>
  </si>
  <si>
    <t>Gembird MHS-123 černá (MHS-123), záruka 24 měsíců</t>
  </si>
  <si>
    <t>Genius HS-M200C Single Jack (31710151103), záruka 24 měsíců</t>
  </si>
  <si>
    <t>C-TECH SPK-09 černé (SPK-09BK), záruka 24 měsíců</t>
  </si>
  <si>
    <t>konferenční kamera Logitech GROUP ( 960-001057) + Logitech GROUP Expansion Microphones Only ( 989-000171),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</si>
</sst>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sz val="11"/>
      <name val="Calibri"/>
      <scheme val="minor"/>
    </font>
    <font>
      <b/>
      <sz val="11"/>
      <color theme="1"/>
      <name val="Calibri"/>
      <scheme val="minor"/>
    </font>
    <font>
      <sz val="13"/>
      <color theme="1"/>
      <name val="Calibri"/>
      <scheme val="minor"/>
    </font>
    <font>
      <sz val="12"/>
      <color indexed="2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13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0" fillId="0" borderId="10" xfId="0" applyBorder="1"/>
    <xf numFmtId="0" fontId="15" fillId="3" borderId="8" xfId="0" applyFont="1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15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3" xfId="0" applyBorder="1" applyAlignment="1">
      <alignment horizontal="center" vertical="center"/>
    </xf>
    <xf numFmtId="0" fontId="2" fillId="3" borderId="22" xfId="0" applyFont="1" applyFill="1" applyBorder="1" applyAlignment="1">
      <alignment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center" vertical="center" wrapText="1"/>
      <protection locked="0"/>
    </xf>
    <xf numFmtId="0" fontId="12" fillId="4" borderId="8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21" xfId="0" applyFont="1" applyFill="1" applyBorder="1" applyAlignment="1" applyProtection="1">
      <alignment horizontal="lef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center" vertical="center" wrapText="1"/>
      <protection locked="0"/>
    </xf>
    <xf numFmtId="164" fontId="12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3" fillId="3" borderId="9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3" fontId="0" fillId="2" borderId="24" xfId="0" applyNumberForma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0" fillId="3" borderId="11" xfId="0" applyFill="1" applyBorder="1" applyAlignment="1">
      <alignment horizontal="left" vertical="center" wrapText="1"/>
    </xf>
    <xf numFmtId="165" fontId="0" fillId="0" borderId="2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2" fillId="4" borderId="2" xfId="0" applyFont="1" applyFill="1" applyBorder="1" applyAlignment="1" applyProtection="1">
      <alignment horizontal="center" vertical="center" wrapText="1"/>
      <protection locked="0"/>
    </xf>
    <xf numFmtId="0" fontId="12" fillId="4" borderId="11" xfId="0" applyFont="1" applyFill="1" applyBorder="1" applyAlignment="1" applyProtection="1">
      <alignment horizontal="center" vertical="center" wrapText="1"/>
      <protection locked="0"/>
    </xf>
    <xf numFmtId="0" fontId="15" fillId="3" borderId="2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0" borderId="11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4" fontId="12" fillId="4" borderId="2" xfId="0" applyNumberFormat="1" applyFont="1" applyFill="1" applyBorder="1" applyAlignment="1" applyProtection="1">
      <alignment horizontal="center" vertical="center" wrapText="1"/>
      <protection locked="0"/>
    </xf>
    <xf numFmtId="164" fontId="12" fillId="4" borderId="11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62"/>
  <sheetViews>
    <sheetView tabSelected="1" topLeftCell="E11" zoomScaleNormal="100" workbookViewId="0">
      <selection activeCell="F11" sqref="F11:F12"/>
    </sheetView>
  </sheetViews>
  <sheetFormatPr defaultColWidth="8.85546875" defaultRowHeight="15" x14ac:dyDescent="0.25"/>
  <cols>
    <col min="1" max="1" width="1.42578125" style="5" bestFit="1" customWidth="1"/>
    <col min="2" max="2" width="5.7109375" style="5" bestFit="1" customWidth="1"/>
    <col min="3" max="3" width="37.7109375" style="1" bestFit="1" customWidth="1"/>
    <col min="4" max="4" width="10.7109375" style="2" customWidth="1"/>
    <col min="5" max="5" width="10.28515625" style="3" customWidth="1"/>
    <col min="6" max="6" width="133.7109375" style="1" customWidth="1"/>
    <col min="7" max="7" width="31.7109375" style="1" bestFit="1" customWidth="1"/>
    <col min="8" max="8" width="23.5703125" style="1" bestFit="1" customWidth="1"/>
    <col min="9" max="9" width="19" style="1" bestFit="1" customWidth="1"/>
    <col min="10" max="10" width="27.42578125" style="5" hidden="1" customWidth="1"/>
    <col min="11" max="11" width="23.140625" style="5" customWidth="1"/>
    <col min="12" max="12" width="34.5703125" style="1" customWidth="1"/>
    <col min="13" max="13" width="28" style="1" customWidth="1"/>
    <col min="14" max="14" width="25.28515625" style="1" hidden="1" customWidth="1"/>
    <col min="15" max="15" width="24" style="5" bestFit="1" customWidth="1"/>
    <col min="16" max="16" width="23.28515625" style="5" customWidth="1"/>
    <col min="17" max="17" width="20.7109375" style="5" bestFit="1" customWidth="1"/>
    <col min="18" max="18" width="19.7109375" style="5" bestFit="1" customWidth="1"/>
    <col min="19" max="19" width="17.28515625" style="5" hidden="1" customWidth="1"/>
    <col min="20" max="20" width="43.28515625" style="4" customWidth="1"/>
    <col min="21" max="16384" width="8.85546875" style="5"/>
  </cols>
  <sheetData>
    <row r="1" spans="1:20" ht="42.6" customHeight="1" x14ac:dyDescent="0.25">
      <c r="B1" s="89" t="s">
        <v>32</v>
      </c>
      <c r="C1" s="90"/>
      <c r="D1" s="90"/>
    </row>
    <row r="2" spans="1:20" ht="18" customHeight="1" x14ac:dyDescent="0.25">
      <c r="C2" s="5"/>
      <c r="D2" s="12"/>
      <c r="E2" s="6"/>
      <c r="F2" s="7"/>
      <c r="G2" s="7"/>
      <c r="H2" s="5"/>
      <c r="I2" s="8"/>
      <c r="L2" s="40"/>
      <c r="M2" s="7"/>
      <c r="N2" s="7"/>
      <c r="O2" s="7"/>
      <c r="P2" s="7"/>
      <c r="R2" s="9"/>
      <c r="S2" s="10"/>
      <c r="T2" s="11"/>
    </row>
    <row r="3" spans="1:20" ht="18" customHeight="1" x14ac:dyDescent="0.25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9"/>
      <c r="L3" s="39"/>
      <c r="M3" s="39"/>
      <c r="N3" s="39"/>
      <c r="O3" s="39"/>
      <c r="P3" s="39"/>
      <c r="R3" s="9"/>
    </row>
    <row r="4" spans="1:20" ht="18" customHeight="1" thickBot="1" x14ac:dyDescent="0.3">
      <c r="B4" s="16"/>
      <c r="C4" s="17" t="s">
        <v>1</v>
      </c>
      <c r="D4" s="14"/>
      <c r="E4" s="14"/>
      <c r="F4" s="14"/>
      <c r="G4" s="14"/>
      <c r="H4" s="9"/>
      <c r="I4" s="9"/>
      <c r="J4" s="9"/>
      <c r="K4" s="9"/>
      <c r="L4" s="7"/>
      <c r="M4" s="7"/>
      <c r="N4" s="7"/>
      <c r="O4" s="9"/>
      <c r="P4" s="9"/>
      <c r="R4" s="9"/>
    </row>
    <row r="5" spans="1:20" ht="34.5" customHeight="1" thickBot="1" x14ac:dyDescent="0.3">
      <c r="B5" s="18"/>
      <c r="C5" s="19"/>
      <c r="D5" s="20"/>
      <c r="E5" s="20"/>
      <c r="F5" s="7"/>
      <c r="G5" s="21" t="s">
        <v>2</v>
      </c>
      <c r="H5" s="7"/>
      <c r="I5" s="7"/>
      <c r="L5" s="7"/>
      <c r="M5" s="22"/>
      <c r="N5" s="22"/>
      <c r="P5" s="21" t="s">
        <v>2</v>
      </c>
      <c r="T5" s="8"/>
    </row>
    <row r="6" spans="1:20" ht="67.150000000000006" customHeight="1" thickTop="1" thickBot="1" x14ac:dyDescent="0.3">
      <c r="B6" s="23" t="s">
        <v>3</v>
      </c>
      <c r="C6" s="24" t="s">
        <v>18</v>
      </c>
      <c r="D6" s="24" t="s">
        <v>4</v>
      </c>
      <c r="E6" s="24" t="s">
        <v>19</v>
      </c>
      <c r="F6" s="24" t="s">
        <v>20</v>
      </c>
      <c r="G6" s="25" t="s">
        <v>5</v>
      </c>
      <c r="H6" s="38" t="s">
        <v>21</v>
      </c>
      <c r="I6" s="38" t="s">
        <v>22</v>
      </c>
      <c r="J6" s="38" t="s">
        <v>24</v>
      </c>
      <c r="K6" s="42" t="s">
        <v>25</v>
      </c>
      <c r="L6" s="38" t="s">
        <v>26</v>
      </c>
      <c r="M6" s="38" t="s">
        <v>27</v>
      </c>
      <c r="N6" s="38" t="s">
        <v>28</v>
      </c>
      <c r="O6" s="24" t="s">
        <v>6</v>
      </c>
      <c r="P6" s="26" t="s">
        <v>7</v>
      </c>
      <c r="Q6" s="80" t="s">
        <v>8</v>
      </c>
      <c r="R6" s="80" t="s">
        <v>9</v>
      </c>
      <c r="S6" s="38" t="s">
        <v>29</v>
      </c>
      <c r="T6" s="38" t="s">
        <v>30</v>
      </c>
    </row>
    <row r="7" spans="1:20" ht="58.15" customHeight="1" thickTop="1" x14ac:dyDescent="0.25">
      <c r="A7" s="27"/>
      <c r="B7" s="45">
        <v>1</v>
      </c>
      <c r="C7" s="77" t="s">
        <v>33</v>
      </c>
      <c r="D7" s="46">
        <v>2</v>
      </c>
      <c r="E7" s="77" t="s">
        <v>17</v>
      </c>
      <c r="F7" s="64" t="s">
        <v>38</v>
      </c>
      <c r="G7" s="81" t="s">
        <v>50</v>
      </c>
      <c r="H7" s="100" t="s">
        <v>31</v>
      </c>
      <c r="I7" s="103" t="s">
        <v>23</v>
      </c>
      <c r="J7" s="103"/>
      <c r="K7" s="106" t="s">
        <v>36</v>
      </c>
      <c r="L7" s="106" t="s">
        <v>37</v>
      </c>
      <c r="M7" s="47">
        <v>30</v>
      </c>
      <c r="N7" s="48">
        <f>D7*O7</f>
        <v>1000</v>
      </c>
      <c r="O7" s="49">
        <v>500</v>
      </c>
      <c r="P7" s="85">
        <v>325</v>
      </c>
      <c r="Q7" s="50">
        <f>D7*P7</f>
        <v>650</v>
      </c>
      <c r="R7" s="51" t="str">
        <f t="shared" ref="R7:R9" si="0">IF(ISNUMBER(P7), IF(P7&gt;O7,"NEVYHOVUJE","VYHOVUJE")," ")</f>
        <v>VYHOVUJE</v>
      </c>
      <c r="S7" s="111"/>
      <c r="T7" s="77" t="s">
        <v>16</v>
      </c>
    </row>
    <row r="8" spans="1:20" ht="58.9" customHeight="1" x14ac:dyDescent="0.25">
      <c r="B8" s="28">
        <v>2</v>
      </c>
      <c r="C8" s="62" t="s">
        <v>34</v>
      </c>
      <c r="D8" s="29">
        <v>2</v>
      </c>
      <c r="E8" s="78" t="s">
        <v>17</v>
      </c>
      <c r="F8" s="65" t="s">
        <v>39</v>
      </c>
      <c r="G8" s="82" t="s">
        <v>51</v>
      </c>
      <c r="H8" s="101"/>
      <c r="I8" s="104"/>
      <c r="J8" s="104"/>
      <c r="K8" s="107"/>
      <c r="L8" s="107"/>
      <c r="M8" s="44">
        <v>30</v>
      </c>
      <c r="N8" s="30">
        <f>D8*O8</f>
        <v>800</v>
      </c>
      <c r="O8" s="52">
        <v>400</v>
      </c>
      <c r="P8" s="86">
        <v>67</v>
      </c>
      <c r="Q8" s="53">
        <f>D8*P8</f>
        <v>134</v>
      </c>
      <c r="R8" s="54" t="str">
        <f t="shared" ref="R8" si="1">IF(ISNUMBER(P8), IF(P8&gt;O8,"NEVYHOVUJE","VYHOVUJE")," ")</f>
        <v>VYHOVUJE</v>
      </c>
      <c r="S8" s="112"/>
      <c r="T8" s="78" t="s">
        <v>16</v>
      </c>
    </row>
    <row r="9" spans="1:20" ht="70.900000000000006" customHeight="1" thickBot="1" x14ac:dyDescent="0.3">
      <c r="B9" s="55">
        <v>3</v>
      </c>
      <c r="C9" s="63" t="s">
        <v>35</v>
      </c>
      <c r="D9" s="56">
        <v>2</v>
      </c>
      <c r="E9" s="79" t="s">
        <v>17</v>
      </c>
      <c r="F9" s="66" t="s">
        <v>40</v>
      </c>
      <c r="G9" s="83" t="s">
        <v>52</v>
      </c>
      <c r="H9" s="102"/>
      <c r="I9" s="105"/>
      <c r="J9" s="105"/>
      <c r="K9" s="108"/>
      <c r="L9" s="108"/>
      <c r="M9" s="57">
        <v>30</v>
      </c>
      <c r="N9" s="58">
        <f>D9*O9</f>
        <v>800</v>
      </c>
      <c r="O9" s="59">
        <v>400</v>
      </c>
      <c r="P9" s="86">
        <v>83</v>
      </c>
      <c r="Q9" s="60">
        <f>D9*P9</f>
        <v>166</v>
      </c>
      <c r="R9" s="61" t="str">
        <f t="shared" si="0"/>
        <v>VYHOVUJE</v>
      </c>
      <c r="S9" s="113"/>
      <c r="T9" s="79" t="s">
        <v>16</v>
      </c>
    </row>
    <row r="10" spans="1:20" ht="90" customHeight="1" thickBot="1" x14ac:dyDescent="0.3">
      <c r="B10" s="67">
        <v>4</v>
      </c>
      <c r="C10" s="68" t="s">
        <v>41</v>
      </c>
      <c r="D10" s="69">
        <v>1</v>
      </c>
      <c r="E10" s="68" t="s">
        <v>17</v>
      </c>
      <c r="F10" s="76" t="s">
        <v>44</v>
      </c>
      <c r="G10" s="84" t="s">
        <v>53</v>
      </c>
      <c r="H10" s="70" t="s">
        <v>31</v>
      </c>
      <c r="I10" s="68" t="s">
        <v>23</v>
      </c>
      <c r="J10" s="68"/>
      <c r="K10" s="70" t="s">
        <v>42</v>
      </c>
      <c r="L10" s="70" t="s">
        <v>43</v>
      </c>
      <c r="M10" s="71">
        <v>21</v>
      </c>
      <c r="N10" s="72">
        <f>D10*O10</f>
        <v>700</v>
      </c>
      <c r="O10" s="73">
        <v>700</v>
      </c>
      <c r="P10" s="86">
        <v>145</v>
      </c>
      <c r="Q10" s="74">
        <f>D10*P10</f>
        <v>145</v>
      </c>
      <c r="R10" s="75" t="str">
        <f t="shared" ref="R10:R11" si="2">IF(ISNUMBER(P10), IF(P10&gt;O10,"NEVYHOVUJE","VYHOVUJE")," ")</f>
        <v>VYHOVUJE</v>
      </c>
      <c r="S10" s="68"/>
      <c r="T10" s="68" t="s">
        <v>15</v>
      </c>
    </row>
    <row r="11" spans="1:20" ht="409.6" customHeight="1" x14ac:dyDescent="0.25">
      <c r="B11" s="114">
        <v>5</v>
      </c>
      <c r="C11" s="109" t="s">
        <v>48</v>
      </c>
      <c r="D11" s="116">
        <v>1</v>
      </c>
      <c r="E11" s="87" t="s">
        <v>45</v>
      </c>
      <c r="F11" s="118" t="s">
        <v>49</v>
      </c>
      <c r="G11" s="124" t="s">
        <v>54</v>
      </c>
      <c r="H11" s="109" t="s">
        <v>31</v>
      </c>
      <c r="I11" s="87" t="s">
        <v>23</v>
      </c>
      <c r="J11" s="87"/>
      <c r="K11" s="109" t="s">
        <v>46</v>
      </c>
      <c r="L11" s="109" t="s">
        <v>47</v>
      </c>
      <c r="M11" s="126">
        <v>60</v>
      </c>
      <c r="N11" s="128">
        <f>D11*O11</f>
        <v>32000</v>
      </c>
      <c r="O11" s="130">
        <v>32000</v>
      </c>
      <c r="P11" s="132">
        <v>28753</v>
      </c>
      <c r="Q11" s="120">
        <f>D11*P11</f>
        <v>28753</v>
      </c>
      <c r="R11" s="122" t="str">
        <f t="shared" si="2"/>
        <v>VYHOVUJE</v>
      </c>
      <c r="S11" s="87"/>
      <c r="T11" s="87" t="s">
        <v>14</v>
      </c>
    </row>
    <row r="12" spans="1:20" ht="145.15" customHeight="1" thickBot="1" x14ac:dyDescent="0.3">
      <c r="B12" s="115"/>
      <c r="C12" s="88"/>
      <c r="D12" s="117"/>
      <c r="E12" s="88"/>
      <c r="F12" s="119"/>
      <c r="G12" s="125"/>
      <c r="H12" s="110"/>
      <c r="I12" s="88"/>
      <c r="J12" s="88"/>
      <c r="K12" s="110"/>
      <c r="L12" s="110"/>
      <c r="M12" s="127"/>
      <c r="N12" s="129"/>
      <c r="O12" s="131"/>
      <c r="P12" s="133"/>
      <c r="Q12" s="121"/>
      <c r="R12" s="123"/>
      <c r="S12" s="88"/>
      <c r="T12" s="88"/>
    </row>
    <row r="13" spans="1:20" ht="13.5" customHeight="1" thickTop="1" thickBot="1" x14ac:dyDescent="0.3">
      <c r="C13" s="5"/>
      <c r="D13" s="5"/>
      <c r="E13" s="5"/>
      <c r="F13" s="5"/>
      <c r="G13" s="5"/>
      <c r="H13" s="5"/>
      <c r="I13" s="5"/>
      <c r="L13" s="5"/>
      <c r="M13" s="5"/>
      <c r="N13" s="5"/>
      <c r="Q13" s="43"/>
    </row>
    <row r="14" spans="1:20" ht="60.75" customHeight="1" thickTop="1" thickBot="1" x14ac:dyDescent="0.3">
      <c r="B14" s="91" t="s">
        <v>10</v>
      </c>
      <c r="C14" s="92"/>
      <c r="D14" s="92"/>
      <c r="E14" s="92"/>
      <c r="F14" s="92"/>
      <c r="G14" s="92"/>
      <c r="H14" s="31"/>
      <c r="I14" s="31"/>
      <c r="J14" s="31"/>
      <c r="K14" s="8"/>
      <c r="L14" s="8"/>
      <c r="M14" s="32"/>
      <c r="N14" s="32"/>
      <c r="O14" s="33" t="s">
        <v>11</v>
      </c>
      <c r="P14" s="93" t="s">
        <v>12</v>
      </c>
      <c r="Q14" s="94"/>
      <c r="R14" s="95"/>
      <c r="S14" s="22"/>
      <c r="T14" s="34"/>
    </row>
    <row r="15" spans="1:20" ht="33" customHeight="1" thickTop="1" thickBot="1" x14ac:dyDescent="0.3">
      <c r="B15" s="96" t="s">
        <v>13</v>
      </c>
      <c r="C15" s="96"/>
      <c r="D15" s="96"/>
      <c r="E15" s="96"/>
      <c r="F15" s="96"/>
      <c r="G15" s="96"/>
      <c r="H15" s="35"/>
      <c r="K15" s="12"/>
      <c r="L15" s="12"/>
      <c r="M15" s="36"/>
      <c r="N15" s="36"/>
      <c r="O15" s="37">
        <f>SUM(N7:N12)</f>
        <v>35300</v>
      </c>
      <c r="P15" s="97">
        <f>SUM(Q7:Q12)</f>
        <v>29848</v>
      </c>
      <c r="Q15" s="98"/>
      <c r="R15" s="99"/>
    </row>
    <row r="16" spans="1:20" ht="14.25" customHeight="1" thickTop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password="C143" sheet="1" objects="1" scenarios="1"/>
  <mergeCells count="30">
    <mergeCell ref="Q11:Q12"/>
    <mergeCell ref="R11:R12"/>
    <mergeCell ref="K11:K12"/>
    <mergeCell ref="S11:S12"/>
    <mergeCell ref="G11:G12"/>
    <mergeCell ref="M11:M12"/>
    <mergeCell ref="N11:N12"/>
    <mergeCell ref="O11:O12"/>
    <mergeCell ref="P11:P12"/>
    <mergeCell ref="C11:C12"/>
    <mergeCell ref="B11:B12"/>
    <mergeCell ref="D11:D12"/>
    <mergeCell ref="E11:E12"/>
    <mergeCell ref="F11:F12"/>
    <mergeCell ref="T11:T12"/>
    <mergeCell ref="B1:D1"/>
    <mergeCell ref="B14:G14"/>
    <mergeCell ref="P14:R14"/>
    <mergeCell ref="B15:G15"/>
    <mergeCell ref="P15:R15"/>
    <mergeCell ref="H7:H9"/>
    <mergeCell ref="I7:I9"/>
    <mergeCell ref="K7:K9"/>
    <mergeCell ref="L7:L9"/>
    <mergeCell ref="J7:J9"/>
    <mergeCell ref="H11:H12"/>
    <mergeCell ref="I11:I12"/>
    <mergeCell ref="J11:J12"/>
    <mergeCell ref="L11:L12"/>
    <mergeCell ref="S7:S9"/>
  </mergeCells>
  <conditionalFormatting sqref="B7 D7 B9:B11 D9:D11">
    <cfRule type="containsBlanks" dxfId="19" priority="44">
      <formula>LEN(TRIM(B7))=0</formula>
    </cfRule>
  </conditionalFormatting>
  <conditionalFormatting sqref="B7 B9:B11">
    <cfRule type="cellIs" dxfId="18" priority="39" operator="greaterThanOrEqual">
      <formula>1</formula>
    </cfRule>
  </conditionalFormatting>
  <conditionalFormatting sqref="R7:R11">
    <cfRule type="cellIs" dxfId="17" priority="36" operator="equal">
      <formula>"VYHOVUJE"</formula>
    </cfRule>
  </conditionalFormatting>
  <conditionalFormatting sqref="R7:R11">
    <cfRule type="cellIs" dxfId="16" priority="35" operator="equal">
      <formula>"NEVYHOVUJE"</formula>
    </cfRule>
  </conditionalFormatting>
  <conditionalFormatting sqref="G7">
    <cfRule type="containsBlanks" dxfId="15" priority="16">
      <formula>LEN(TRIM(G7))=0</formula>
    </cfRule>
  </conditionalFormatting>
  <conditionalFormatting sqref="G7">
    <cfRule type="containsBlanks" dxfId="14" priority="15">
      <formula>LEN(TRIM(G7))=0</formula>
    </cfRule>
  </conditionalFormatting>
  <conditionalFormatting sqref="G7">
    <cfRule type="notContainsBlanks" dxfId="13" priority="14">
      <formula>LEN(TRIM(G7))&gt;0</formula>
    </cfRule>
  </conditionalFormatting>
  <conditionalFormatting sqref="G7">
    <cfRule type="notContainsBlanks" dxfId="12" priority="13">
      <formula>LEN(TRIM(G7))&gt;0</formula>
    </cfRule>
  </conditionalFormatting>
  <conditionalFormatting sqref="G7">
    <cfRule type="notContainsBlanks" dxfId="11" priority="12">
      <formula>LEN(TRIM(G7))&gt;0</formula>
    </cfRule>
  </conditionalFormatting>
  <conditionalFormatting sqref="G9:G11">
    <cfRule type="containsBlanks" dxfId="10" priority="11">
      <formula>LEN(TRIM(G9))=0</formula>
    </cfRule>
  </conditionalFormatting>
  <conditionalFormatting sqref="G9:G11">
    <cfRule type="containsBlanks" dxfId="9" priority="10">
      <formula>LEN(TRIM(G9))=0</formula>
    </cfRule>
  </conditionalFormatting>
  <conditionalFormatting sqref="G9:G11">
    <cfRule type="notContainsBlanks" dxfId="8" priority="9">
      <formula>LEN(TRIM(G9))&gt;0</formula>
    </cfRule>
  </conditionalFormatting>
  <conditionalFormatting sqref="G9:G11">
    <cfRule type="notContainsBlanks" dxfId="7" priority="8">
      <formula>LEN(TRIM(G9))&gt;0</formula>
    </cfRule>
  </conditionalFormatting>
  <conditionalFormatting sqref="G9:G11">
    <cfRule type="notContainsBlanks" dxfId="6" priority="7">
      <formula>LEN(TRIM(G9))&gt;0</formula>
    </cfRule>
  </conditionalFormatting>
  <conditionalFormatting sqref="P7">
    <cfRule type="containsBlanks" dxfId="5" priority="6">
      <formula>LEN(TRIM(P7))=0</formula>
    </cfRule>
  </conditionalFormatting>
  <conditionalFormatting sqref="P7">
    <cfRule type="notContainsBlanks" dxfId="4" priority="5">
      <formula>LEN(TRIM(P7))&gt;0</formula>
    </cfRule>
  </conditionalFormatting>
  <conditionalFormatting sqref="P7 P9:P11">
    <cfRule type="notContainsBlanks" dxfId="3" priority="4">
      <formula>LEN(TRIM(P7))&gt;0</formula>
    </cfRule>
  </conditionalFormatting>
  <conditionalFormatting sqref="P9:P11">
    <cfRule type="containsBlanks" dxfId="2" priority="3">
      <formula>LEN(TRIM(P9))=0</formula>
    </cfRule>
  </conditionalFormatting>
  <conditionalFormatting sqref="P9:P11">
    <cfRule type="notContainsBlanks" dxfId="1" priority="2">
      <formula>LEN(TRIM(P9))&gt;0</formula>
    </cfRule>
  </conditionalFormatting>
  <conditionalFormatting sqref="P7:P11">
    <cfRule type="notContainsBlanks" dxfId="0" priority="1">
      <formula>LEN(TRIM(P7))&gt;0</formula>
    </cfRule>
  </conditionalFormatting>
  <dataValidations count="4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11" xr:uid="{00000000-0002-0000-0000-000001000000}">
      <formula1>"ks,bal,sada,"</formula1>
    </dataValidation>
    <dataValidation type="list" allowBlank="1" showInputMessage="1" showErrorMessage="1" sqref="I10:I11" xr:uid="{00000000-0002-0000-0000-000002000000}">
      <formula1>"ANO,NE"</formula1>
    </dataValidation>
    <dataValidation type="list" allowBlank="1" showInputMessage="1" showErrorMessage="1" sqref="T7 T9:T11" xr:uid="{00000000-0002-0000-0000-000003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2021-02-15T10:06:55Z</cp:lastPrinted>
  <dcterms:created xsi:type="dcterms:W3CDTF">2014-03-05T12:43:32Z</dcterms:created>
  <dcterms:modified xsi:type="dcterms:W3CDTF">2021-02-25T14:32:22Z</dcterms:modified>
</cp:coreProperties>
</file>